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\薪资+调薪\"/>
    </mc:Choice>
  </mc:AlternateContent>
  <xr:revisionPtr revIDLastSave="0" documentId="13_ncr:1_{C82D7641-E5FF-4F10-BC69-89C44A9CE2F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  <c r="B11" i="1"/>
  <c r="B10" i="1"/>
  <c r="B9" i="1"/>
  <c r="B8" i="1"/>
  <c r="B7" i="1"/>
  <c r="F6" i="1"/>
  <c r="H6" i="1" s="1"/>
  <c r="F17" i="1" l="1"/>
  <c r="G7" i="1"/>
  <c r="F16" i="1"/>
  <c r="F7" i="1"/>
  <c r="H7" i="1" s="1"/>
  <c r="G8" i="1" s="1"/>
  <c r="F8" i="1"/>
  <c r="F9" i="1"/>
  <c r="F10" i="1"/>
  <c r="F11" i="1"/>
  <c r="F12" i="1"/>
  <c r="F13" i="1"/>
  <c r="F14" i="1"/>
  <c r="F15" i="1"/>
  <c r="H8" i="1" l="1"/>
  <c r="G9" i="1" s="1"/>
  <c r="H9" i="1" s="1"/>
  <c r="G10" i="1" l="1"/>
  <c r="H10" i="1" s="1"/>
  <c r="G11" i="1" l="1"/>
  <c r="H11" i="1" s="1"/>
  <c r="G12" i="1" l="1"/>
  <c r="H12" i="1" s="1"/>
  <c r="G13" i="1" s="1"/>
  <c r="H13" i="1" s="1"/>
  <c r="G14" i="1" s="1"/>
  <c r="H14" i="1" s="1"/>
  <c r="G15" i="1" s="1"/>
  <c r="H15" i="1" s="1"/>
  <c r="G16" i="1" s="1"/>
  <c r="H16" i="1" s="1"/>
  <c r="G17" i="1" s="1"/>
  <c r="H17" i="1" s="1"/>
</calcChain>
</file>

<file path=xl/sharedStrings.xml><?xml version="1.0" encoding="utf-8"?>
<sst xmlns="http://schemas.openxmlformats.org/spreadsheetml/2006/main" count="102" uniqueCount="35">
  <si>
    <t>2019年个税计算表</t>
  </si>
  <si>
    <t>月份</t>
  </si>
  <si>
    <t>工资</t>
  </si>
  <si>
    <t>起征点</t>
  </si>
  <si>
    <t>个人社保公积金</t>
  </si>
  <si>
    <t>专项扣除</t>
  </si>
  <si>
    <t>累计应税所得额</t>
  </si>
  <si>
    <t>往期累计已缴个税</t>
  </si>
  <si>
    <t>本期应缴个税</t>
  </si>
  <si>
    <t>2019年个人所得税税率表（适用于年度计算）</t>
  </si>
  <si>
    <t>级数</t>
  </si>
  <si>
    <t>全年应纳税所得额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</si>
  <si>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</si>
  <si>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</si>
  <si>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</si>
  <si>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</si>
  <si>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</si>
  <si>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</si>
  <si>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</si>
  <si>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</si>
  <si>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</si>
  <si>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第1个月</t>
    <phoneticPr fontId="2" type="noConversion"/>
  </si>
  <si>
    <t>第2个月</t>
  </si>
  <si>
    <t>第3个月</t>
  </si>
  <si>
    <t>第4个月</t>
  </si>
  <si>
    <t>第5个月</t>
  </si>
  <si>
    <t>第6个月</t>
  </si>
  <si>
    <t>第7个月</t>
  </si>
  <si>
    <t>第8个月</t>
  </si>
  <si>
    <t>第9个月</t>
  </si>
  <si>
    <t>第10个月</t>
  </si>
  <si>
    <t>第11个月</t>
  </si>
  <si>
    <t>第12个月</t>
  </si>
  <si>
    <t xml:space="preserve">
注意：只需在黄色填充单元格内填写工资数字，即可查看各月应缴纳的个税；
如某月个税幅度过大，请查看旁边的个税税率表，即收入上一档次，税率上一档次；
2019年是总年度收入的个税累计扣除
</t>
    <phoneticPr fontId="2" type="noConversion"/>
  </si>
  <si>
    <t>专项抵扣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</si>
</sst>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>
      <alignment vertical="center"/>
    </xf>
    <xf numFmtId="9" fontId="1" fillId="0" borderId="5" xfId="0" applyNumberFormat="1" applyFont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workbookViewId="0">
      <selection activeCell="J22" sqref="J22"/>
    </sheetView>
  </sheetViews>
  <sheetFormatPr defaultColWidth="9" defaultRowHeight="13.5" x14ac:dyDescent="0.15"/>
  <cols>
    <col min="2" max="2" width="9.25"/>
    <col min="3" max="3" width="12.625"/>
    <col min="4" max="4" width="15" customWidth="1"/>
    <col min="6" max="6" width="15" customWidth="1"/>
    <col min="7" max="7" width="17.125" customWidth="1"/>
    <col min="8" max="8" width="12.875" customWidth="1"/>
    <col min="12" max="12" width="32.125" customWidth="1"/>
    <col min="13" max="13" width="12.875" customWidth="1"/>
    <col min="14" max="14" width="10.75" customWidth="1"/>
    <col min="15" max="15" width="11.625" customWidth="1"/>
  </cols>
  <sheetData>
    <row r="1" spans="1:15" ht="26.25" customHeight="1" x14ac:dyDescent="0.15">
      <c r="A1" s="19" t="s">
        <v>33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5" ht="26.2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5" ht="14.25" thickBot="1" x14ac:dyDescent="0.2"/>
    <row r="4" spans="1:15" ht="17.25" thickBot="1" x14ac:dyDescent="0.2">
      <c r="A4" s="13" t="s">
        <v>0</v>
      </c>
      <c r="B4" s="14"/>
      <c r="C4" s="14"/>
      <c r="D4" s="14"/>
      <c r="E4" s="14"/>
      <c r="F4" s="14"/>
      <c r="G4" s="14"/>
      <c r="H4" s="15"/>
      <c r="I4" s="7"/>
      <c r="J4" s="7"/>
    </row>
    <row r="5" spans="1:15" ht="16.5" x14ac:dyDescent="0.15">
      <c r="A5" s="1" t="s">
        <v>1</v>
      </c>
      <c r="B5" s="10" t="s">
        <v>2</v>
      </c>
      <c r="C5" s="10" t="s">
        <v>3</v>
      </c>
      <c r="D5" s="10" t="s">
        <v>4</v>
      </c>
      <c r="E5" s="10" t="s">
        <v>34</v>
      </c>
      <c r="F5" s="10" t="s">
        <v>6</v>
      </c>
      <c r="G5" s="10" t="s">
        <v>7</v>
      </c>
      <c r="H5" s="3" t="s">
        <v>8</v>
      </c>
      <c r="I5" s="7"/>
      <c r="J5" s="7"/>
      <c r="K5" s="16" t="s">
        <v>9</v>
      </c>
      <c r="L5" s="17"/>
      <c r="M5" s="17"/>
      <c r="N5" s="18"/>
    </row>
    <row r="6" spans="1:15" ht="16.5" x14ac:dyDescent="0.15">
      <c r="A6" s="1" t="s">
        <v>21</v>
      </c>
      <c r="B6" s="12">
        <v>8000</v>
      </c>
      <c r="C6" s="10">
        <v>5000</v>
      </c>
      <c r="D6" s="10">
        <v>600</v>
      </c>
      <c r="E6" s="12">
        <v>0</v>
      </c>
      <c r="F6" s="10">
        <f>B6-C6-D6-E6</f>
        <v>2400</v>
      </c>
      <c r="G6" s="10">
        <v>0</v>
      </c>
      <c r="H6" s="3">
        <f>ROUND(MAX(F6*{0.03,0.1,0.2,0.25,0.3,0.35,0.45}-{0,2520,16920,31920,52920,85920,181920},0),2)</f>
        <v>72</v>
      </c>
      <c r="I6" s="7"/>
      <c r="J6" s="7"/>
      <c r="K6" s="1" t="s">
        <v>10</v>
      </c>
      <c r="L6" s="2" t="s">
        <v>11</v>
      </c>
      <c r="M6" s="2" t="s">
        <v>12</v>
      </c>
      <c r="N6" s="3" t="s">
        <v>13</v>
      </c>
    </row>
    <row r="7" spans="1:15" ht="16.5" x14ac:dyDescent="0.15">
      <c r="A7" s="1" t="s">
        <v>22</v>
      </c>
      <c r="B7" s="10">
        <f>B6</f>
        <v>8000</v>
      </c>
      <c r="C7" s="10">
        <v>5000</v>
      </c>
      <c r="D7" s="10">
        <v>600</v>
      </c>
      <c r="E7" s="10">
        <v>0</v>
      </c>
      <c r="F7" s="10">
        <f>SUM(B6:B7)-SUM(C6:C7)-SUM(D6:D7)-SUM(E6:E7)</f>
        <v>4800</v>
      </c>
      <c r="G7" s="10">
        <f>H6</f>
        <v>72</v>
      </c>
      <c r="H7" s="3">
        <f>ROUND(MAX(F7*{0.03,0.1,0.2,0.25,0.3,0.35,0.45}-{0,2520,16920,31920,52920,85920,181920},0),2)-G7</f>
        <v>72</v>
      </c>
      <c r="I7" s="7"/>
      <c r="J7" s="7"/>
      <c r="K7" s="1">
        <v>1</v>
      </c>
      <c r="L7" s="2" t="s">
        <v>14</v>
      </c>
      <c r="M7" s="8">
        <v>0.03</v>
      </c>
      <c r="N7" s="3">
        <v>0</v>
      </c>
    </row>
    <row r="8" spans="1:15" ht="16.5" x14ac:dyDescent="0.15">
      <c r="A8" s="1" t="s">
        <v>23</v>
      </c>
      <c r="B8" s="10">
        <f>B6</f>
        <v>8000</v>
      </c>
      <c r="C8" s="10">
        <v>5000</v>
      </c>
      <c r="D8" s="10">
        <v>600</v>
      </c>
      <c r="E8" s="10">
        <v>0</v>
      </c>
      <c r="F8" s="10">
        <f>SUM(B6:B8)-SUM(C6:C8)-SUM(D6:D8)-SUM(E6:E8)</f>
        <v>7200</v>
      </c>
      <c r="G8" s="10">
        <f>SUM(H6:H7)</f>
        <v>144</v>
      </c>
      <c r="H8" s="3">
        <f>ROUND(MAX(F8*{0.03,0.1,0.2,0.25,0.3,0.35,0.45}-{0,2520,16920,31920,52920,85920,181920},0),2)-G8</f>
        <v>72</v>
      </c>
      <c r="I8" s="7"/>
      <c r="J8" s="7"/>
      <c r="K8" s="1">
        <v>2</v>
      </c>
      <c r="L8" s="2" t="s">
        <v>15</v>
      </c>
      <c r="M8" s="8">
        <v>0.1</v>
      </c>
      <c r="N8" s="3">
        <v>2520</v>
      </c>
    </row>
    <row r="9" spans="1:15" ht="16.5" x14ac:dyDescent="0.15">
      <c r="A9" s="1" t="s">
        <v>24</v>
      </c>
      <c r="B9" s="10">
        <f>B6</f>
        <v>8000</v>
      </c>
      <c r="C9" s="10">
        <v>5000</v>
      </c>
      <c r="D9" s="10">
        <v>600</v>
      </c>
      <c r="E9" s="10">
        <v>0</v>
      </c>
      <c r="F9" s="10">
        <f>SUM(B6:B9)-SUM(C6:C9)-SUM(D6:D9)-SUM(E6:E9)</f>
        <v>9600</v>
      </c>
      <c r="G9" s="10">
        <f>SUM(H6:H8)</f>
        <v>216</v>
      </c>
      <c r="H9" s="3">
        <f>ROUND(MAX(F9*{0.03,0.1,0.2,0.25,0.3,0.35,0.45}-{0,2520,16920,31920,52920,85920,181920},0),2)-G9</f>
        <v>72</v>
      </c>
      <c r="I9" s="7"/>
      <c r="J9" s="7"/>
      <c r="K9" s="1">
        <v>3</v>
      </c>
      <c r="L9" s="2" t="s">
        <v>16</v>
      </c>
      <c r="M9" s="8">
        <v>0.2</v>
      </c>
      <c r="N9" s="3">
        <v>16920</v>
      </c>
    </row>
    <row r="10" spans="1:15" ht="16.5" x14ac:dyDescent="0.15">
      <c r="A10" s="1" t="s">
        <v>25</v>
      </c>
      <c r="B10" s="10">
        <f>B6</f>
        <v>8000</v>
      </c>
      <c r="C10" s="10">
        <v>5000</v>
      </c>
      <c r="D10" s="10">
        <v>600</v>
      </c>
      <c r="E10" s="10">
        <v>0</v>
      </c>
      <c r="F10" s="10">
        <f>SUM(B6:B10)-SUM(C6:C10)-SUM(D6:D10)-SUM(E6:E10)</f>
        <v>12000</v>
      </c>
      <c r="G10" s="10">
        <f>SUM(H6:H9)</f>
        <v>288</v>
      </c>
      <c r="H10" s="3">
        <f>ROUND(MAX(F10*{0.03,0.1,0.2,0.25,0.3,0.35,0.45}-{0,2520,16920,31920,52920,85920,181920},0),2)-G10</f>
        <v>72</v>
      </c>
      <c r="I10" s="7"/>
      <c r="J10" s="7"/>
      <c r="K10" s="1">
        <v>4</v>
      </c>
      <c r="L10" s="2" t="s">
        <v>17</v>
      </c>
      <c r="M10" s="8">
        <v>0.25</v>
      </c>
      <c r="N10" s="3">
        <v>31920</v>
      </c>
    </row>
    <row r="11" spans="1:15" ht="16.5" x14ac:dyDescent="0.15">
      <c r="A11" s="1" t="s">
        <v>26</v>
      </c>
      <c r="B11" s="10">
        <f>B6</f>
        <v>8000</v>
      </c>
      <c r="C11" s="10">
        <v>5000</v>
      </c>
      <c r="D11" s="10">
        <v>600</v>
      </c>
      <c r="E11" s="10">
        <v>0</v>
      </c>
      <c r="F11" s="10">
        <f>SUM(B6:B11)-SUM(C6:C11)-SUM(D6:D11)-SUM(E6:E11)</f>
        <v>14400</v>
      </c>
      <c r="G11" s="10">
        <f>SUM(H6:H10)</f>
        <v>360</v>
      </c>
      <c r="H11" s="3">
        <f>ROUND(MAX(F11*{0.03,0.1,0.2,0.25,0.3,0.35,0.45}-{0,2520,16920,31920,52920,85920,181920},0),2)-G11</f>
        <v>72</v>
      </c>
      <c r="I11" s="7"/>
      <c r="J11" s="7"/>
      <c r="K11" s="1">
        <v>5</v>
      </c>
      <c r="L11" s="2" t="s">
        <v>18</v>
      </c>
      <c r="M11" s="8">
        <v>0.3</v>
      </c>
      <c r="N11" s="3">
        <v>52920</v>
      </c>
    </row>
    <row r="12" spans="1:15" ht="16.5" x14ac:dyDescent="0.15">
      <c r="A12" s="1" t="s">
        <v>27</v>
      </c>
      <c r="B12" s="10">
        <f>B6</f>
        <v>8000</v>
      </c>
      <c r="C12" s="10">
        <v>5000</v>
      </c>
      <c r="D12" s="10">
        <v>600</v>
      </c>
      <c r="E12" s="10">
        <v>0</v>
      </c>
      <c r="F12" s="10">
        <f>SUM(B6:B12)-SUM(C6:C12)-SUM(D6:D12)-SUM(E6:E12)</f>
        <v>16800</v>
      </c>
      <c r="G12" s="10">
        <f>SUM(H6:H11)</f>
        <v>432</v>
      </c>
      <c r="H12" s="3">
        <f>ROUND(MAX(F12*{0.03,0.1,0.2,0.25,0.3,0.35,0.45}-{0,2520,16920,31920,52920,85920,181920},0),2)-G12</f>
        <v>72</v>
      </c>
      <c r="I12" s="7"/>
      <c r="J12" s="7"/>
      <c r="K12" s="1">
        <v>6</v>
      </c>
      <c r="L12" s="2" t="s">
        <v>19</v>
      </c>
      <c r="M12" s="8">
        <v>0.35</v>
      </c>
      <c r="N12" s="3">
        <v>85920</v>
      </c>
    </row>
    <row r="13" spans="1:15" ht="17.25" thickBot="1" x14ac:dyDescent="0.2">
      <c r="A13" s="1" t="s">
        <v>28</v>
      </c>
      <c r="B13" s="10">
        <f>B6</f>
        <v>8000</v>
      </c>
      <c r="C13" s="10">
        <v>5000</v>
      </c>
      <c r="D13" s="10">
        <v>600</v>
      </c>
      <c r="E13" s="10">
        <v>0</v>
      </c>
      <c r="F13" s="10">
        <f>SUM(B6:B13)-SUM(C6:C13)-SUM(D6:D13)-SUM(E6:E13)</f>
        <v>19200</v>
      </c>
      <c r="G13" s="10">
        <f>SUM(H6:H12)</f>
        <v>504</v>
      </c>
      <c r="H13" s="3">
        <f>ROUND(MAX(F13*{0.03,0.1,0.2,0.25,0.3,0.35,0.45}-{0,2520,16920,31920,52920,85920,181920},0),2)-G13</f>
        <v>72</v>
      </c>
      <c r="I13" s="7"/>
      <c r="J13" s="7"/>
      <c r="K13" s="4">
        <v>7</v>
      </c>
      <c r="L13" s="5" t="s">
        <v>20</v>
      </c>
      <c r="M13" s="9">
        <v>0.45</v>
      </c>
      <c r="N13" s="6">
        <v>181920</v>
      </c>
      <c r="O13" s="7"/>
    </row>
    <row r="14" spans="1:15" ht="16.5" x14ac:dyDescent="0.15">
      <c r="A14" s="1" t="s">
        <v>29</v>
      </c>
      <c r="B14" s="10">
        <f>B6</f>
        <v>8000</v>
      </c>
      <c r="C14" s="10">
        <v>5000</v>
      </c>
      <c r="D14" s="10">
        <v>600</v>
      </c>
      <c r="E14" s="10">
        <v>0</v>
      </c>
      <c r="F14" s="10">
        <f>SUM(B6:B14)-SUM(C6:C14)-SUM(D6:D14)-SUM(E6:E14)</f>
        <v>21600</v>
      </c>
      <c r="G14" s="10">
        <f>SUM(H6:H13)</f>
        <v>576</v>
      </c>
      <c r="H14" s="3">
        <f>ROUND(MAX(F14*{0.03,0.1,0.2,0.25,0.3,0.35,0.45}-{0,2520,16920,31920,52920,85920,181920},0),2)-G14</f>
        <v>72</v>
      </c>
      <c r="I14" s="7"/>
      <c r="J14" s="7"/>
      <c r="K14" s="7"/>
      <c r="L14" s="7"/>
      <c r="M14" s="7"/>
      <c r="N14" s="7"/>
      <c r="O14" s="7"/>
    </row>
    <row r="15" spans="1:15" ht="16.5" x14ac:dyDescent="0.15">
      <c r="A15" s="1" t="s">
        <v>30</v>
      </c>
      <c r="B15" s="10">
        <f>B6</f>
        <v>8000</v>
      </c>
      <c r="C15" s="10">
        <v>5000</v>
      </c>
      <c r="D15" s="10">
        <v>600</v>
      </c>
      <c r="E15" s="10">
        <v>0</v>
      </c>
      <c r="F15" s="10">
        <f>SUM(B6:B15)-SUM(C6:C15)-SUM(D6:D15)-SUM(E6:E15)</f>
        <v>24000</v>
      </c>
      <c r="G15" s="10">
        <f>SUM(H6:H14)</f>
        <v>648</v>
      </c>
      <c r="H15" s="3">
        <f>ROUND(MAX(F15*{0.03,0.1,0.2,0.25,0.3,0.35,0.45}-{0,2520,16920,31920,52920,85920,181920},0),2)-G15</f>
        <v>72</v>
      </c>
      <c r="I15" s="7"/>
      <c r="J15" s="7"/>
      <c r="K15" s="7"/>
      <c r="L15" s="7"/>
      <c r="M15" s="7"/>
      <c r="N15" s="7"/>
      <c r="O15" s="7"/>
    </row>
    <row r="16" spans="1:15" ht="16.5" x14ac:dyDescent="0.15">
      <c r="A16" s="1" t="s">
        <v>31</v>
      </c>
      <c r="B16" s="10">
        <f>B6</f>
        <v>8000</v>
      </c>
      <c r="C16" s="10">
        <v>5000</v>
      </c>
      <c r="D16" s="10">
        <v>600</v>
      </c>
      <c r="E16" s="10">
        <v>0</v>
      </c>
      <c r="F16" s="10">
        <f>SUM(B6:B16)-SUM(C6:C16)-SUM(D6:D16)-SUM(E6:E16)</f>
        <v>26400</v>
      </c>
      <c r="G16" s="10">
        <f>SUM(H6:H15)</f>
        <v>720</v>
      </c>
      <c r="H16" s="3">
        <f>ROUND(MAX(F16*{0.03,0.1,0.2,0.25,0.3,0.35,0.45}-{0,2520,16920,31920,52920,85920,181920},0),2)-G16</f>
        <v>72</v>
      </c>
      <c r="I16" s="7"/>
      <c r="J16" s="7"/>
      <c r="K16" s="7"/>
      <c r="L16" s="7"/>
      <c r="M16" s="7"/>
      <c r="N16" s="7"/>
      <c r="O16" s="7"/>
    </row>
    <row r="17" spans="1:11" ht="17.25" thickBot="1" x14ac:dyDescent="0.2">
      <c r="A17" s="4" t="s">
        <v>32</v>
      </c>
      <c r="B17" s="11">
        <f>B6</f>
        <v>8000</v>
      </c>
      <c r="C17" s="11">
        <v>5000</v>
      </c>
      <c r="D17" s="11">
        <v>600</v>
      </c>
      <c r="E17" s="11">
        <v>0</v>
      </c>
      <c r="F17" s="11">
        <f>SUM(B6:B17)-SUM(C6:C17)-SUM(D6:D17)-SUM(E6:E17)</f>
        <v>28800</v>
      </c>
      <c r="G17" s="11">
        <f>SUM(H6:H16)</f>
        <v>792</v>
      </c>
      <c r="H17" s="6">
        <f>ROUND(MAX(F17*{0.03,0.1,0.2,0.25,0.3,0.35,0.45}-{0,2520,16920,31920,52920,85920,181920},0),2)-G17</f>
        <v>72</v>
      </c>
      <c r="I17" s="7"/>
      <c r="J17" s="7"/>
      <c r="K17" s="7"/>
    </row>
    <row r="18" spans="1:11" ht="16.5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1" ht="16.5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</row>
  </sheetData>
  <mergeCells count="3">
    <mergeCell ref="A1:N2"/>
    <mergeCell ref="A4:H4"/>
    <mergeCell ref="K5:N5"/>
  </mergeCells>
  <phoneticPr fontId="2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2018-12-27T02:44:00Z</dcterms:created>
  <dcterms:modified xsi:type="dcterms:W3CDTF">2019-09-06T02:50:29Z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2052-11.1.0.8214</vt:lpwstr>
  </property>
</Properties>
</file>